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1600" windowWidth="21440" windowHeight="12340" activeTab="0"/>
  </bookViews>
  <sheets>
    <sheet name="beer 1-1-10" sheetId="1" r:id="rId1"/>
  </sheets>
  <definedNames>
    <definedName name="HTML_CodePage" hidden="1">1252</definedName>
    <definedName name="HTML_Control" hidden="1">{"'beer 1-1-99'!$A$3:$E$69"}</definedName>
    <definedName name="HTML_Description" hidden="1">""</definedName>
    <definedName name="HTML_Email" hidden="1">""</definedName>
    <definedName name="HTML_Header" hidden="1">"beer 1-1-99"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RATES:**1/00:beer.html"</definedName>
    <definedName name="HTML_Title" hidden="1">"beer 1/1/00"</definedName>
    <definedName name="_xlnm.Print_Area" localSheetId="0">'beer 1-1-10'!$B$1:$F$67</definedName>
  </definedNames>
  <calcPr fullCalcOnLoad="1"/>
</workbook>
</file>

<file path=xl/sharedStrings.xml><?xml version="1.0" encoding="utf-8"?>
<sst xmlns="http://schemas.openxmlformats.org/spreadsheetml/2006/main" count="151" uniqueCount="92">
  <si>
    <t>Georgia</t>
  </si>
  <si>
    <t>under 3.2% - $0.36/gallon; 13.5% on-premise</t>
  </si>
  <si>
    <t>Note:  n.a. = not applicable.  These 5 states do not have a general sales tax.</t>
  </si>
  <si>
    <t>more than 6% alcohol - $0.55; 10% on-premise sales tax</t>
  </si>
  <si>
    <t>Source:  Compiled by FTA from state sources.</t>
  </si>
  <si>
    <t>9% off- and on-premise sales tax</t>
  </si>
  <si>
    <t>7% on-premise saales tax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</si>
  <si>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</si>
  <si>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</si>
  <si>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</si>
  <si>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</si>
  <si>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</si>
  <si>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</si>
  <si>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</si>
  <si>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</si>
  <si>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</si>
  <si>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</si>
  <si>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</si>
  <si>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over 3.2% - sold through state store</t>
  </si>
  <si>
    <t>Vermont</t>
  </si>
  <si>
    <t>Virginia</t>
  </si>
  <si>
    <t>West Virginia</t>
  </si>
  <si>
    <t>Wisconsin</t>
  </si>
  <si>
    <t>Wyoming</t>
  </si>
  <si>
    <t>Dist. of Columbia</t>
  </si>
  <si>
    <t>U.S. Median</t>
  </si>
  <si>
    <t>$0.54/gallon draft beer</t>
  </si>
  <si>
    <t>7% state sales tax, bulk beer $0.08/gal.</t>
  </si>
  <si>
    <t>EXCISE</t>
  </si>
  <si>
    <t>TAX RATES</t>
  </si>
  <si>
    <t>($ per gallon)</t>
  </si>
  <si>
    <t xml:space="preserve">         OTHER TAXES</t>
  </si>
  <si>
    <t>Alabama</t>
  </si>
  <si>
    <t xml:space="preserve">Yes   </t>
  </si>
  <si>
    <t>Alaska</t>
  </si>
  <si>
    <t>additional $0.12/gallon in New York City</t>
  </si>
  <si>
    <t>STATE TAX RATES ON BEER</t>
  </si>
  <si>
    <t>$0.52/gallon local tax statewide</t>
  </si>
  <si>
    <t xml:space="preserve">under 3.2% - $0.077/gallon, 9% sales tax </t>
  </si>
  <si>
    <t xml:space="preserve">n.a.  </t>
  </si>
  <si>
    <t>Arizona</t>
  </si>
  <si>
    <t xml:space="preserve"> </t>
  </si>
  <si>
    <t>Arkansas</t>
  </si>
  <si>
    <t>California</t>
  </si>
  <si>
    <t>Colorado</t>
  </si>
  <si>
    <t>Connecticut</t>
  </si>
  <si>
    <t>Delaware</t>
  </si>
  <si>
    <t>Florida</t>
  </si>
  <si>
    <t>Hawaii</t>
  </si>
  <si>
    <t>Idaho</t>
  </si>
  <si>
    <t>over 4% - $0.45/gallon</t>
  </si>
  <si>
    <t>Illinois</t>
  </si>
  <si>
    <t>Indiana</t>
  </si>
  <si>
    <t>Iowa</t>
  </si>
  <si>
    <t>Kansas</t>
  </si>
  <si>
    <t xml:space="preserve">--   </t>
  </si>
  <si>
    <t>Kentucky</t>
  </si>
  <si>
    <t>Louisiana</t>
  </si>
  <si>
    <t>$0.048/gallon local tax</t>
  </si>
  <si>
    <t>Maine</t>
  </si>
  <si>
    <t>Maryland</t>
  </si>
  <si>
    <t>Massachusetts</t>
  </si>
  <si>
    <t>APPLIES</t>
  </si>
  <si>
    <t>GENERAL</t>
  </si>
  <si>
    <t>SALES TAX</t>
  </si>
  <si>
    <t xml:space="preserve"> 3% off- 10% on-premise tax</t>
  </si>
  <si>
    <t>0.57% on private club sales</t>
  </si>
  <si>
    <t>Michigan</t>
  </si>
  <si>
    <t>Minnesota</t>
  </si>
  <si>
    <t>Mississippi</t>
  </si>
  <si>
    <t>Missouri</t>
  </si>
  <si>
    <t>Montana</t>
  </si>
  <si>
    <t>Nebraska</t>
  </si>
  <si>
    <t>New York</t>
  </si>
  <si>
    <t>Nevada</t>
  </si>
  <si>
    <t>New Hampshire</t>
  </si>
  <si>
    <t>New Jersey</t>
  </si>
  <si>
    <t>New Mexico</t>
  </si>
  <si>
    <t>$0.53/gallon local tax</t>
  </si>
  <si>
    <t>over 3.2% - {8% off- and 10% on-premise}, under 3.2% - 4.23% sales tax</t>
  </si>
  <si>
    <t>--</t>
  </si>
  <si>
    <t>$0.04/case wholesale tax</t>
  </si>
  <si>
    <t>14.95% on-premise and $0.05/drink on airline sales</t>
  </si>
  <si>
    <r>
      <t>Washington</t>
    </r>
    <r>
      <rPr>
        <sz val="10"/>
        <rFont val="Times"/>
        <family val="0"/>
      </rPr>
      <t xml:space="preserve"> </t>
    </r>
  </si>
  <si>
    <r>
      <t>(January 1, 2015</t>
    </r>
    <r>
      <rPr>
        <sz val="10"/>
        <rFont val="Times"/>
        <family val="0"/>
      </rPr>
      <t>)</t>
    </r>
  </si>
  <si>
    <r>
      <t>$0.29/gallon in Chicago and $0.0</t>
    </r>
    <r>
      <rPr>
        <sz val="10"/>
        <rFont val="Times"/>
        <family val="0"/>
      </rPr>
      <t>9</t>
    </r>
    <r>
      <rPr>
        <sz val="10"/>
        <rFont val="Times"/>
        <family val="0"/>
      </rPr>
      <t>/gallon in Cook County</t>
    </r>
  </si>
  <si>
    <r>
      <t>11% wholesale tax</t>
    </r>
    <r>
      <rPr>
        <sz val="10"/>
        <rFont val="Times"/>
        <family val="0"/>
      </rPr>
      <t xml:space="preserve"> (1)</t>
    </r>
  </si>
  <si>
    <r>
      <rPr>
        <sz val="10"/>
        <rFont val="Times"/>
        <family val="0"/>
      </rPr>
      <t>9% sales tax</t>
    </r>
  </si>
  <si>
    <r>
      <t>Rhode Island</t>
    </r>
    <r>
      <rPr>
        <sz val="10"/>
        <rFont val="Times"/>
        <family val="0"/>
      </rPr>
      <t xml:space="preserve"> (2)</t>
    </r>
  </si>
  <si>
    <t>(1) Kentucky wholesale GRT is scheduled to decrease to 10.75% on July 1, 2015.</t>
  </si>
  <si>
    <t>(2) Rhode Island tax rate is scheduled to decrease to 10c per gallon [$3.00/bbl] on July 1, 2015.</t>
  </si>
  <si>
    <t>Excise Barrelage Tax and Wholesale Tax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</si>
</sst>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_);\(&quot;$&quot;#,##0.000\)"/>
    <numFmt numFmtId="166" formatCode="&quot;$&quot;#,##0.0000_);\(&quot;$&quot;#,##0.0000\)"/>
    <numFmt numFmtId="167" formatCode="&quot;$&quot;#,##0.00000_);\(&quot;$&quot;#,##0.00000\)"/>
    <numFmt numFmtId="168" formatCode="0.0000"/>
    <numFmt numFmtId="169" formatCode="#,##0.000"/>
    <numFmt numFmtId="170" formatCode="#,##0.0000"/>
    <numFmt numFmtId="171" formatCode="0.0"/>
  </numFmts>
  <fonts count="46">
    <font>
      <sz val="10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i/>
      <sz val="9"/>
      <name val="Times"/>
      <family val="0"/>
    </font>
    <font>
      <sz val="9"/>
      <name val="Time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8"/>
      <name val="Verdana"/>
      <family val="0"/>
    </font>
    <font>
      <i/>
      <sz val="10"/>
      <name val="Times"/>
      <family val="0"/>
    </font>
    <font>
      <b/>
      <sz val="12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169" fontId="6" fillId="0" borderId="10" xfId="42" applyNumberFormat="1" applyFont="1" applyBorder="1" applyAlignment="1">
      <alignment/>
    </xf>
    <xf numFmtId="169" fontId="6" fillId="0" borderId="0" xfId="42" applyNumberFormat="1" applyFont="1" applyAlignment="1">
      <alignment/>
    </xf>
    <xf numFmtId="169" fontId="6" fillId="0" borderId="0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9" fontId="5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7" fontId="0" fillId="0" borderId="0" xfId="0" applyNumberFormat="1" applyFont="1" applyAlignment="1">
      <alignment horizontal="left"/>
    </xf>
    <xf numFmtId="7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7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7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2" fontId="11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7" fontId="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7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="125" zoomScaleNormal="125" workbookViewId="0" topLeftCell="A20">
      <selection activeCell="F63" sqref="F63"/>
    </sheetView>
  </sheetViews>
  <sheetFormatPr defaultColWidth="11.00390625" defaultRowHeight="9.75" customHeight="1"/>
  <cols>
    <col min="1" max="1" width="21.00390625" style="2" customWidth="1"/>
    <col min="2" max="2" width="12.375" style="1" customWidth="1"/>
    <col min="3" max="3" width="13.875" style="1" customWidth="1"/>
    <col min="4" max="4" width="10.875" style="2" customWidth="1"/>
    <col min="5" max="5" width="5.875" style="2" customWidth="1"/>
    <col min="6" max="6" width="44.625" style="2" customWidth="1"/>
    <col min="7" max="8" width="11.00390625" style="2" customWidth="1"/>
    <col min="9" max="9" width="11.00390625" style="6" customWidth="1"/>
    <col min="10" max="16384" width="11.00390625" style="2" customWidth="1"/>
  </cols>
  <sheetData>
    <row r="1" spans="2:6" ht="9.75" customHeight="1">
      <c r="B1" s="39"/>
      <c r="C1" s="39"/>
      <c r="D1" s="39"/>
      <c r="E1" s="10"/>
      <c r="F1" s="10"/>
    </row>
    <row r="2" spans="2:6" ht="9.75" customHeight="1">
      <c r="B2" s="39"/>
      <c r="C2" s="39"/>
      <c r="D2" s="10"/>
      <c r="E2" s="10"/>
      <c r="F2" s="10"/>
    </row>
    <row r="3" spans="2:6" ht="13.5" customHeight="1">
      <c r="B3" s="41" t="s">
        <v>36</v>
      </c>
      <c r="C3" s="12"/>
      <c r="D3" s="12"/>
      <c r="E3" s="12"/>
      <c r="F3" s="12"/>
    </row>
    <row r="4" spans="2:6" ht="9.75" customHeight="1">
      <c r="B4" s="16"/>
      <c r="C4" s="11"/>
      <c r="D4" s="11"/>
      <c r="E4" s="42" t="s">
        <v>84</v>
      </c>
      <c r="F4" s="13"/>
    </row>
    <row r="5" spans="2:6" ht="6" customHeight="1">
      <c r="B5" s="11"/>
      <c r="C5" s="15"/>
      <c r="D5" s="16"/>
      <c r="E5" s="13"/>
      <c r="F5" s="13"/>
    </row>
    <row r="6" spans="2:6" ht="9.75" customHeight="1">
      <c r="B6" s="14"/>
      <c r="C6" s="17" t="s">
        <v>28</v>
      </c>
      <c r="D6" s="16" t="s">
        <v>63</v>
      </c>
      <c r="E6" s="18"/>
      <c r="F6" s="13"/>
    </row>
    <row r="7" spans="2:6" ht="9.75" customHeight="1">
      <c r="B7" s="14"/>
      <c r="C7" s="17" t="s">
        <v>29</v>
      </c>
      <c r="D7" s="16" t="s">
        <v>64</v>
      </c>
      <c r="E7" s="18"/>
      <c r="F7" s="13"/>
    </row>
    <row r="8" spans="2:9" s="3" customFormat="1" ht="9.75" customHeight="1">
      <c r="B8" s="19"/>
      <c r="C8" s="20" t="s">
        <v>30</v>
      </c>
      <c r="D8" s="20" t="s">
        <v>62</v>
      </c>
      <c r="E8" s="21" t="s">
        <v>31</v>
      </c>
      <c r="F8" s="22"/>
      <c r="I8" s="5"/>
    </row>
    <row r="9" spans="2:9" ht="9.75" customHeight="1">
      <c r="B9" s="23" t="s">
        <v>32</v>
      </c>
      <c r="C9" s="17">
        <f>0.05*128/12</f>
        <v>0.5333333333333333</v>
      </c>
      <c r="D9" s="16" t="s">
        <v>33</v>
      </c>
      <c r="E9" s="13" t="s">
        <v>37</v>
      </c>
      <c r="F9" s="13"/>
      <c r="H9" s="3"/>
      <c r="I9" s="5"/>
    </row>
    <row r="10" spans="2:9" ht="9.75" customHeight="1">
      <c r="B10" s="23" t="s">
        <v>34</v>
      </c>
      <c r="C10" s="15">
        <v>1.07</v>
      </c>
      <c r="D10" s="16" t="s">
        <v>39</v>
      </c>
      <c r="E10" s="13"/>
      <c r="F10" s="13"/>
      <c r="H10" s="3"/>
      <c r="I10" s="5"/>
    </row>
    <row r="11" spans="2:9" ht="9.75" customHeight="1">
      <c r="B11" s="23" t="s">
        <v>40</v>
      </c>
      <c r="C11" s="15">
        <v>0.16</v>
      </c>
      <c r="D11" s="16" t="s">
        <v>33</v>
      </c>
      <c r="E11" s="13" t="s">
        <v>41</v>
      </c>
      <c r="F11" s="13"/>
      <c r="H11" s="3"/>
      <c r="I11" s="5"/>
    </row>
    <row r="12" spans="2:9" ht="9.75" customHeight="1">
      <c r="B12" s="23" t="s">
        <v>42</v>
      </c>
      <c r="C12" s="15">
        <f>7.5/32</f>
        <v>0.234375</v>
      </c>
      <c r="D12" s="16" t="s">
        <v>33</v>
      </c>
      <c r="E12" s="13" t="s">
        <v>65</v>
      </c>
      <c r="F12" s="13"/>
      <c r="H12" s="3"/>
      <c r="I12" s="5"/>
    </row>
    <row r="13" spans="2:9" ht="9.75" customHeight="1">
      <c r="B13" s="24" t="s">
        <v>43</v>
      </c>
      <c r="C13" s="25">
        <v>0.2</v>
      </c>
      <c r="D13" s="20" t="s">
        <v>33</v>
      </c>
      <c r="E13" s="26"/>
      <c r="F13" s="27"/>
      <c r="H13" s="8"/>
      <c r="I13" s="9"/>
    </row>
    <row r="14" spans="2:10" s="8" customFormat="1" ht="9.75" customHeight="1">
      <c r="B14" s="28" t="s">
        <v>44</v>
      </c>
      <c r="C14" s="29">
        <v>0.08</v>
      </c>
      <c r="D14" s="30" t="s">
        <v>33</v>
      </c>
      <c r="E14" s="31" t="s">
        <v>41</v>
      </c>
      <c r="F14" s="31"/>
      <c r="H14" s="3"/>
      <c r="I14" s="5"/>
      <c r="J14" s="2"/>
    </row>
    <row r="15" spans="2:9" ht="9.75" customHeight="1">
      <c r="B15" s="28" t="s">
        <v>45</v>
      </c>
      <c r="C15" s="29">
        <v>0.24</v>
      </c>
      <c r="D15" s="30" t="s">
        <v>33</v>
      </c>
      <c r="E15" s="31"/>
      <c r="F15" s="31"/>
      <c r="H15" s="3"/>
      <c r="I15" s="5"/>
    </row>
    <row r="16" spans="2:9" ht="9.75" customHeight="1">
      <c r="B16" s="28" t="s">
        <v>46</v>
      </c>
      <c r="C16" s="29">
        <f>4.85/31</f>
        <v>0.1564516129032258</v>
      </c>
      <c r="D16" s="30" t="s">
        <v>39</v>
      </c>
      <c r="E16" s="31"/>
      <c r="F16" s="31"/>
      <c r="H16" s="3"/>
      <c r="I16" s="5"/>
    </row>
    <row r="17" spans="2:9" ht="9.75" customHeight="1">
      <c r="B17" s="28" t="s">
        <v>47</v>
      </c>
      <c r="C17" s="29">
        <v>0.48</v>
      </c>
      <c r="D17" s="30" t="s">
        <v>33</v>
      </c>
      <c r="E17" s="31"/>
      <c r="F17" s="31"/>
      <c r="H17" s="3"/>
      <c r="I17" s="5"/>
    </row>
    <row r="18" spans="2:9" ht="9.75" customHeight="1">
      <c r="B18" s="32" t="s">
        <v>0</v>
      </c>
      <c r="C18" s="33">
        <f>10/31</f>
        <v>0.3225806451612903</v>
      </c>
      <c r="D18" s="34" t="s">
        <v>33</v>
      </c>
      <c r="E18" s="44" t="s">
        <v>78</v>
      </c>
      <c r="F18" s="27"/>
      <c r="H18" s="3"/>
      <c r="I18" s="5"/>
    </row>
    <row r="19" spans="2:9" ht="9.75" customHeight="1">
      <c r="B19" s="28" t="s">
        <v>48</v>
      </c>
      <c r="C19" s="29">
        <v>0.93</v>
      </c>
      <c r="D19" s="30" t="s">
        <v>33</v>
      </c>
      <c r="E19" s="31" t="s">
        <v>26</v>
      </c>
      <c r="F19" s="31"/>
      <c r="H19" s="3"/>
      <c r="I19" s="5"/>
    </row>
    <row r="20" spans="2:10" s="3" customFormat="1" ht="9.75" customHeight="1">
      <c r="B20" s="28" t="s">
        <v>49</v>
      </c>
      <c r="C20" s="29">
        <v>0.15</v>
      </c>
      <c r="D20" s="30" t="s">
        <v>33</v>
      </c>
      <c r="E20" s="31" t="s">
        <v>50</v>
      </c>
      <c r="F20" s="31"/>
      <c r="I20" s="5"/>
      <c r="J20" s="2"/>
    </row>
    <row r="21" spans="2:9" ht="9.75" customHeight="1">
      <c r="B21" s="28" t="s">
        <v>51</v>
      </c>
      <c r="C21" s="35">
        <v>0.231</v>
      </c>
      <c r="D21" s="30" t="s">
        <v>33</v>
      </c>
      <c r="E21" s="43" t="s">
        <v>85</v>
      </c>
      <c r="F21" s="31"/>
      <c r="H21" s="3"/>
      <c r="I21" s="5"/>
    </row>
    <row r="22" spans="2:9" ht="9.75" customHeight="1">
      <c r="B22" s="28" t="s">
        <v>52</v>
      </c>
      <c r="C22" s="35">
        <v>0.115</v>
      </c>
      <c r="D22" s="30" t="s">
        <v>33</v>
      </c>
      <c r="E22" s="31"/>
      <c r="F22" s="31"/>
      <c r="H22" s="3"/>
      <c r="I22" s="5"/>
    </row>
    <row r="23" spans="2:9" ht="9.75" customHeight="1">
      <c r="B23" s="32" t="s">
        <v>53</v>
      </c>
      <c r="C23" s="33">
        <f>5.89/31</f>
        <v>0.19</v>
      </c>
      <c r="D23" s="34" t="s">
        <v>33</v>
      </c>
      <c r="E23" s="27" t="s">
        <v>41</v>
      </c>
      <c r="F23" s="27"/>
      <c r="H23" s="3"/>
      <c r="I23" s="5"/>
    </row>
    <row r="24" spans="2:9" ht="9.75" customHeight="1">
      <c r="B24" s="28" t="s">
        <v>54</v>
      </c>
      <c r="C24" s="29">
        <v>0.18</v>
      </c>
      <c r="D24" s="30" t="s">
        <v>55</v>
      </c>
      <c r="E24" s="43" t="s">
        <v>79</v>
      </c>
      <c r="F24" s="31"/>
      <c r="H24" s="3"/>
      <c r="I24" s="5"/>
    </row>
    <row r="25" spans="2:10" s="3" customFormat="1" ht="9.75" customHeight="1">
      <c r="B25" s="28" t="s">
        <v>56</v>
      </c>
      <c r="C25" s="29">
        <f>2.5/31</f>
        <v>0.08064516129032258</v>
      </c>
      <c r="D25" s="45" t="s">
        <v>33</v>
      </c>
      <c r="E25" s="43" t="s">
        <v>86</v>
      </c>
      <c r="F25" s="31"/>
      <c r="I25" s="5"/>
      <c r="J25" s="2"/>
    </row>
    <row r="26" spans="2:9" ht="9.75" customHeight="1">
      <c r="B26" s="28" t="s">
        <v>57</v>
      </c>
      <c r="C26" s="29">
        <f>10/31</f>
        <v>0.3225806451612903</v>
      </c>
      <c r="D26" s="30" t="s">
        <v>33</v>
      </c>
      <c r="E26" s="31" t="s">
        <v>58</v>
      </c>
      <c r="F26" s="31"/>
      <c r="H26" s="3"/>
      <c r="I26" s="5"/>
    </row>
    <row r="27" spans="2:9" ht="9.75" customHeight="1">
      <c r="B27" s="28" t="s">
        <v>59</v>
      </c>
      <c r="C27" s="29">
        <v>0.35</v>
      </c>
      <c r="D27" s="30" t="s">
        <v>33</v>
      </c>
      <c r="E27" s="31" t="s">
        <v>6</v>
      </c>
      <c r="F27" s="31"/>
      <c r="H27" s="3"/>
      <c r="I27" s="5"/>
    </row>
    <row r="28" spans="2:9" ht="9.75" customHeight="1">
      <c r="B28" s="32" t="s">
        <v>60</v>
      </c>
      <c r="C28" s="33">
        <v>0.09</v>
      </c>
      <c r="D28" s="46" t="s">
        <v>80</v>
      </c>
      <c r="E28" s="44" t="s">
        <v>87</v>
      </c>
      <c r="F28" s="27"/>
      <c r="H28" s="3"/>
      <c r="I28" s="5"/>
    </row>
    <row r="29" spans="2:9" ht="9.75" customHeight="1">
      <c r="B29" s="28" t="s">
        <v>61</v>
      </c>
      <c r="C29" s="29">
        <f>3.3/31</f>
        <v>0.1064516129032258</v>
      </c>
      <c r="D29" s="30"/>
      <c r="E29" s="31" t="s">
        <v>66</v>
      </c>
      <c r="F29" s="31"/>
      <c r="H29" s="3"/>
      <c r="I29" s="5"/>
    </row>
    <row r="30" spans="2:9" ht="9.75" customHeight="1">
      <c r="B30" s="28" t="s">
        <v>67</v>
      </c>
      <c r="C30" s="29">
        <f>6.3/31</f>
        <v>0.2032258064516129</v>
      </c>
      <c r="D30" s="30" t="s">
        <v>33</v>
      </c>
      <c r="E30" s="31" t="s">
        <v>41</v>
      </c>
      <c r="F30" s="31"/>
      <c r="H30" s="3"/>
      <c r="I30" s="5"/>
    </row>
    <row r="31" spans="2:10" s="3" customFormat="1" ht="9.75" customHeight="1">
      <c r="B31" s="28" t="s">
        <v>68</v>
      </c>
      <c r="C31" s="29">
        <f>4.6/31</f>
        <v>0.14838709677419354</v>
      </c>
      <c r="D31" s="30" t="s">
        <v>55</v>
      </c>
      <c r="E31" s="31" t="s">
        <v>38</v>
      </c>
      <c r="F31" s="31"/>
      <c r="I31" s="5"/>
      <c r="J31" s="2"/>
    </row>
    <row r="32" spans="2:9" ht="9.75" customHeight="1">
      <c r="B32" s="28" t="s">
        <v>69</v>
      </c>
      <c r="C32" s="36">
        <v>0.4268</v>
      </c>
      <c r="D32" s="30" t="s">
        <v>33</v>
      </c>
      <c r="E32" s="31" t="s">
        <v>41</v>
      </c>
      <c r="F32" s="31"/>
      <c r="H32" s="3"/>
      <c r="I32" s="5"/>
    </row>
    <row r="33" spans="2:9" ht="9.75" customHeight="1">
      <c r="B33" s="32" t="s">
        <v>70</v>
      </c>
      <c r="C33" s="33">
        <f>1.86/31</f>
        <v>0.060000000000000005</v>
      </c>
      <c r="D33" s="34" t="s">
        <v>33</v>
      </c>
      <c r="E33" s="27" t="s">
        <v>41</v>
      </c>
      <c r="F33" s="27"/>
      <c r="H33" s="3"/>
      <c r="I33" s="5"/>
    </row>
    <row r="34" spans="2:9" ht="9.75" customHeight="1">
      <c r="B34" s="28" t="s">
        <v>71</v>
      </c>
      <c r="C34" s="29">
        <f>4.3/31</f>
        <v>0.13870967741935483</v>
      </c>
      <c r="D34" s="30" t="s">
        <v>39</v>
      </c>
      <c r="E34" s="31"/>
      <c r="F34" s="31"/>
      <c r="H34" s="3"/>
      <c r="I34" s="5"/>
    </row>
    <row r="35" spans="2:9" ht="9.75" customHeight="1">
      <c r="B35" s="28" t="s">
        <v>72</v>
      </c>
      <c r="C35" s="29">
        <v>0.31</v>
      </c>
      <c r="D35" s="30" t="s">
        <v>33</v>
      </c>
      <c r="E35" s="31" t="s">
        <v>41</v>
      </c>
      <c r="F35" s="31"/>
      <c r="H35" s="3"/>
      <c r="I35" s="5"/>
    </row>
    <row r="36" spans="2:10" s="3" customFormat="1" ht="9.75" customHeight="1">
      <c r="B36" s="28" t="s">
        <v>74</v>
      </c>
      <c r="C36" s="29">
        <v>0.16</v>
      </c>
      <c r="D36" s="30" t="s">
        <v>33</v>
      </c>
      <c r="E36" s="31"/>
      <c r="F36" s="31"/>
      <c r="I36" s="5"/>
      <c r="J36" s="2"/>
    </row>
    <row r="37" spans="2:9" ht="9.75" customHeight="1">
      <c r="B37" s="28" t="s">
        <v>75</v>
      </c>
      <c r="C37" s="29">
        <v>0.3</v>
      </c>
      <c r="D37" s="30" t="s">
        <v>39</v>
      </c>
      <c r="E37" s="31" t="s">
        <v>41</v>
      </c>
      <c r="F37" s="31"/>
      <c r="H37" s="3"/>
      <c r="I37" s="5"/>
    </row>
    <row r="38" spans="2:9" ht="9.75" customHeight="1">
      <c r="B38" s="32" t="s">
        <v>76</v>
      </c>
      <c r="C38" s="33">
        <v>0.12</v>
      </c>
      <c r="D38" s="34" t="s">
        <v>33</v>
      </c>
      <c r="E38" s="27"/>
      <c r="F38" s="27"/>
      <c r="H38" s="3"/>
      <c r="I38" s="5"/>
    </row>
    <row r="39" spans="2:9" ht="9.75" customHeight="1">
      <c r="B39" s="28" t="s">
        <v>77</v>
      </c>
      <c r="C39" s="29">
        <v>0.41</v>
      </c>
      <c r="D39" s="30" t="s">
        <v>33</v>
      </c>
      <c r="E39" s="31" t="s">
        <v>41</v>
      </c>
      <c r="F39" s="31"/>
      <c r="H39" s="3"/>
      <c r="I39" s="5"/>
    </row>
    <row r="40" spans="2:9" ht="9.75" customHeight="1">
      <c r="B40" s="28" t="s">
        <v>73</v>
      </c>
      <c r="C40" s="29">
        <v>0.14</v>
      </c>
      <c r="D40" s="30" t="s">
        <v>33</v>
      </c>
      <c r="E40" s="31" t="s">
        <v>35</v>
      </c>
      <c r="F40" s="31"/>
      <c r="H40" s="3"/>
      <c r="I40" s="5"/>
    </row>
    <row r="41" spans="2:10" s="3" customFormat="1" ht="9.75" customHeight="1">
      <c r="B41" s="28" t="s">
        <v>7</v>
      </c>
      <c r="C41" s="36">
        <v>0.6171</v>
      </c>
      <c r="D41" s="30" t="s">
        <v>33</v>
      </c>
      <c r="E41" s="31"/>
      <c r="F41" s="31"/>
      <c r="I41" s="5"/>
      <c r="J41" s="2"/>
    </row>
    <row r="42" spans="2:9" ht="9.75" customHeight="1">
      <c r="B42" s="28" t="s">
        <v>8</v>
      </c>
      <c r="C42" s="29">
        <v>0.16</v>
      </c>
      <c r="D42" s="30" t="s">
        <v>55</v>
      </c>
      <c r="E42" s="31" t="s">
        <v>27</v>
      </c>
      <c r="F42" s="31"/>
      <c r="H42" s="3"/>
      <c r="I42" s="5"/>
    </row>
    <row r="43" spans="2:9" ht="9.75" customHeight="1">
      <c r="B43" s="32" t="s">
        <v>9</v>
      </c>
      <c r="C43" s="33">
        <f>5.58/31</f>
        <v>0.18</v>
      </c>
      <c r="D43" s="34" t="s">
        <v>33</v>
      </c>
      <c r="E43" s="27"/>
      <c r="F43" s="27"/>
      <c r="H43" s="3"/>
      <c r="I43" s="5"/>
    </row>
    <row r="44" spans="2:9" ht="9.75" customHeight="1">
      <c r="B44" s="28" t="s">
        <v>10</v>
      </c>
      <c r="C44" s="29">
        <f>12.5/31</f>
        <v>0.4032258064516129</v>
      </c>
      <c r="D44" s="30" t="s">
        <v>33</v>
      </c>
      <c r="E44" s="31" t="s">
        <v>1</v>
      </c>
      <c r="F44" s="31"/>
      <c r="H44" s="3"/>
      <c r="I44" s="5"/>
    </row>
    <row r="45" spans="2:9" ht="9.75" customHeight="1">
      <c r="B45" s="28" t="s">
        <v>11</v>
      </c>
      <c r="C45" s="29">
        <f>2.6/31</f>
        <v>0.08387096774193549</v>
      </c>
      <c r="D45" s="30" t="s">
        <v>39</v>
      </c>
      <c r="E45" s="31" t="s">
        <v>41</v>
      </c>
      <c r="F45" s="31"/>
      <c r="H45" s="3"/>
      <c r="I45" s="5"/>
    </row>
    <row r="46" spans="2:10" s="3" customFormat="1" ht="9.75" customHeight="1">
      <c r="B46" s="28" t="s">
        <v>12</v>
      </c>
      <c r="C46" s="29">
        <f>2.48/31</f>
        <v>0.08</v>
      </c>
      <c r="D46" s="30" t="s">
        <v>33</v>
      </c>
      <c r="E46" s="31" t="s">
        <v>41</v>
      </c>
      <c r="F46" s="31"/>
      <c r="I46" s="5"/>
      <c r="J46" s="2"/>
    </row>
    <row r="47" spans="2:9" ht="9.75" customHeight="1">
      <c r="B47" s="47" t="s">
        <v>88</v>
      </c>
      <c r="C47" s="29">
        <f>3.3/31</f>
        <v>0.1064516129032258</v>
      </c>
      <c r="D47" s="30" t="s">
        <v>33</v>
      </c>
      <c r="E47" s="43" t="s">
        <v>81</v>
      </c>
      <c r="F47" s="31"/>
      <c r="H47" s="3"/>
      <c r="I47" s="5"/>
    </row>
    <row r="48" spans="2:9" ht="9.75" customHeight="1">
      <c r="B48" s="32" t="s">
        <v>13</v>
      </c>
      <c r="C48" s="33">
        <f>0.006*128</f>
        <v>0.768</v>
      </c>
      <c r="D48" s="34" t="s">
        <v>33</v>
      </c>
      <c r="E48" s="27"/>
      <c r="F48" s="27"/>
      <c r="H48" s="3"/>
      <c r="I48" s="5"/>
    </row>
    <row r="49" spans="2:9" ht="9.75" customHeight="1">
      <c r="B49" s="28" t="s">
        <v>14</v>
      </c>
      <c r="C49" s="29">
        <f>8.5/31</f>
        <v>0.27419354838709675</v>
      </c>
      <c r="D49" s="30" t="s">
        <v>33</v>
      </c>
      <c r="E49" s="31"/>
      <c r="H49" s="3"/>
      <c r="I49" s="5"/>
    </row>
    <row r="50" spans="2:9" ht="9.75" customHeight="1">
      <c r="B50" s="28" t="s">
        <v>15</v>
      </c>
      <c r="C50" s="29">
        <f>(35.6+4.29)/31</f>
        <v>1.2867741935483872</v>
      </c>
      <c r="D50" s="30" t="s">
        <v>33</v>
      </c>
      <c r="E50" s="43" t="s">
        <v>91</v>
      </c>
      <c r="F50" s="31"/>
      <c r="H50" s="3"/>
      <c r="I50" s="5"/>
    </row>
    <row r="51" spans="2:9" ht="9.75" customHeight="1">
      <c r="B51" s="28" t="s">
        <v>16</v>
      </c>
      <c r="C51" s="29">
        <v>0.2</v>
      </c>
      <c r="D51" s="30" t="s">
        <v>33</v>
      </c>
      <c r="E51" s="43" t="s">
        <v>82</v>
      </c>
      <c r="H51" s="3"/>
      <c r="I51" s="5"/>
    </row>
    <row r="52" spans="2:10" s="3" customFormat="1" ht="9.75" customHeight="1">
      <c r="B52" s="28" t="s">
        <v>17</v>
      </c>
      <c r="C52" s="29">
        <f>12.8/31</f>
        <v>0.4129032258064516</v>
      </c>
      <c r="D52" s="30" t="s">
        <v>33</v>
      </c>
      <c r="E52" s="31" t="s">
        <v>18</v>
      </c>
      <c r="F52" s="31"/>
      <c r="I52" s="5"/>
      <c r="J52" s="2"/>
    </row>
    <row r="53" spans="2:9" ht="9.75" customHeight="1">
      <c r="B53" s="32" t="s">
        <v>19</v>
      </c>
      <c r="C53" s="37">
        <v>0.265</v>
      </c>
      <c r="D53" s="34" t="s">
        <v>33</v>
      </c>
      <c r="E53" s="27" t="s">
        <v>3</v>
      </c>
      <c r="F53" s="40"/>
      <c r="H53" s="3"/>
      <c r="I53" s="5"/>
    </row>
    <row r="54" spans="2:9" ht="9.75" customHeight="1">
      <c r="B54" s="28" t="s">
        <v>20</v>
      </c>
      <c r="C54" s="29">
        <f>7.95/31</f>
        <v>0.2564516129032258</v>
      </c>
      <c r="D54" s="30" t="s">
        <v>33</v>
      </c>
      <c r="E54" s="31" t="s">
        <v>41</v>
      </c>
      <c r="F54" s="31"/>
      <c r="H54" s="3"/>
      <c r="I54" s="5"/>
    </row>
    <row r="55" spans="2:9" ht="9.75" customHeight="1">
      <c r="B55" s="47" t="s">
        <v>83</v>
      </c>
      <c r="C55" s="29">
        <f>(3.3+4.78)/31</f>
        <v>0.26064516129032256</v>
      </c>
      <c r="D55" s="30" t="s">
        <v>33</v>
      </c>
      <c r="E55" s="31"/>
      <c r="H55" s="3"/>
      <c r="I55" s="5"/>
    </row>
    <row r="56" spans="2:9" ht="9.75" customHeight="1">
      <c r="B56" s="28" t="s">
        <v>21</v>
      </c>
      <c r="C56" s="29">
        <f>5.5/31</f>
        <v>0.1774193548387097</v>
      </c>
      <c r="D56" s="30" t="s">
        <v>33</v>
      </c>
      <c r="E56" s="31"/>
      <c r="F56" s="31"/>
      <c r="H56" s="3"/>
      <c r="I56" s="5"/>
    </row>
    <row r="57" spans="2:9" ht="9.75" customHeight="1">
      <c r="B57" s="28" t="s">
        <v>22</v>
      </c>
      <c r="C57" s="29">
        <f>2/31</f>
        <v>0.06451612903225806</v>
      </c>
      <c r="D57" s="30" t="s">
        <v>33</v>
      </c>
      <c r="E57" s="31" t="s">
        <v>41</v>
      </c>
      <c r="H57" s="3"/>
      <c r="I57" s="7"/>
    </row>
    <row r="58" spans="2:9" ht="9.75" customHeight="1">
      <c r="B58" s="32" t="s">
        <v>23</v>
      </c>
      <c r="C58" s="33">
        <f>0.005/0.264172</f>
        <v>0.018927062671289917</v>
      </c>
      <c r="D58" s="34" t="s">
        <v>33</v>
      </c>
      <c r="E58" s="27" t="s">
        <v>41</v>
      </c>
      <c r="F58" s="27"/>
      <c r="H58" s="3"/>
      <c r="I58" s="5"/>
    </row>
    <row r="59" spans="2:10" s="3" customFormat="1" ht="9.75" customHeight="1">
      <c r="B59" s="28"/>
      <c r="C59" s="29"/>
      <c r="D59" s="30"/>
      <c r="E59" s="31"/>
      <c r="F59" s="2"/>
      <c r="I59" s="5"/>
      <c r="J59" s="2"/>
    </row>
    <row r="60" spans="2:9" ht="9.75" customHeight="1">
      <c r="B60" s="28" t="s">
        <v>24</v>
      </c>
      <c r="C60" s="29">
        <v>0.09</v>
      </c>
      <c r="D60" s="30" t="s">
        <v>33</v>
      </c>
      <c r="E60" s="31" t="s">
        <v>5</v>
      </c>
      <c r="F60" s="31"/>
      <c r="H60" s="3"/>
      <c r="I60" s="5"/>
    </row>
    <row r="61" spans="2:9" ht="9.75" customHeight="1">
      <c r="B61" s="30"/>
      <c r="C61" s="30"/>
      <c r="D61" s="30"/>
      <c r="E61" s="31"/>
      <c r="F61" s="31"/>
      <c r="H61" s="3"/>
      <c r="I61" s="5"/>
    </row>
    <row r="62" spans="2:6" ht="9.75" customHeight="1">
      <c r="B62" s="38" t="s">
        <v>25</v>
      </c>
      <c r="C62" s="49">
        <f>MEDIAN(C9:C60)</f>
        <v>0.2</v>
      </c>
      <c r="D62" s="30"/>
      <c r="E62" s="31"/>
      <c r="F62" s="31"/>
    </row>
    <row r="63" spans="2:10" ht="9.75" customHeight="1">
      <c r="B63" s="31"/>
      <c r="C63" s="30"/>
      <c r="D63" s="30"/>
      <c r="E63" s="31"/>
      <c r="F63" s="31"/>
      <c r="J63" s="3"/>
    </row>
    <row r="64" spans="2:10" s="3" customFormat="1" ht="9.75" customHeight="1">
      <c r="B64" s="31" t="s">
        <v>4</v>
      </c>
      <c r="C64" s="30"/>
      <c r="D64" s="30"/>
      <c r="E64" s="31"/>
      <c r="F64" s="31"/>
      <c r="H64" s="2"/>
      <c r="I64" s="6"/>
      <c r="J64" s="2"/>
    </row>
    <row r="65" spans="2:6" ht="12.75" customHeight="1">
      <c r="B65" s="31" t="s">
        <v>2</v>
      </c>
      <c r="C65" s="30"/>
      <c r="D65" s="30"/>
      <c r="E65" s="31"/>
      <c r="F65" s="31"/>
    </row>
    <row r="66" spans="2:8" ht="9.75" customHeight="1">
      <c r="B66" s="48" t="s">
        <v>89</v>
      </c>
      <c r="F66" s="31"/>
      <c r="H66" s="3"/>
    </row>
    <row r="67" spans="2:8" ht="9.75" customHeight="1">
      <c r="B67" s="48" t="s">
        <v>90</v>
      </c>
      <c r="H67" s="3"/>
    </row>
    <row r="68" spans="8:9" ht="9.75" customHeight="1">
      <c r="H68" s="3"/>
      <c r="I68" s="5"/>
    </row>
    <row r="69" spans="8:9" ht="12" customHeight="1">
      <c r="H69" s="3"/>
      <c r="I69" s="5"/>
    </row>
    <row r="70" spans="1:8" ht="9.75" customHeight="1">
      <c r="A70" s="4"/>
      <c r="H70" s="3"/>
    </row>
    <row r="71" spans="1:8" ht="9.75" customHeight="1">
      <c r="A71" s="4"/>
      <c r="F71" s="10"/>
      <c r="H71" s="3"/>
    </row>
    <row r="72" spans="8:9" ht="9.75" customHeight="1">
      <c r="H72" s="3"/>
      <c r="I72" s="5"/>
    </row>
    <row r="73" spans="8:9" ht="9.75" customHeight="1">
      <c r="H73" s="3"/>
      <c r="I73" s="5"/>
    </row>
    <row r="74" spans="8:9" ht="9.75" customHeight="1">
      <c r="H74" s="3"/>
      <c r="I74" s="5"/>
    </row>
    <row r="75" spans="8:9" ht="9.75" customHeight="1">
      <c r="H75" s="3"/>
      <c r="I75" s="5"/>
    </row>
  </sheetData>
  <sheetProtection/>
  <printOptions horizontalCentered="1"/>
  <pageMargins left="0.63" right="0.4" top="0.45" bottom="0.5" header="0.4" footer="0.4"/>
  <pageSetup orientation="portrait" scale="95"/>
  <headerFooter alignWithMargins="0">
    <oddFooter>&amp;C&amp;9&amp;K000000FEDERATION OF TAX ADMINISTRATORS -- updated FEBRUARY 2015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Ron Alt</cp:lastModifiedBy>
  <cp:lastPrinted>2015-02-19T20:36:23Z</cp:lastPrinted>
  <dcterms:created xsi:type="dcterms:W3CDTF">1998-08-18T16:59:31Z</dcterms:created>
  <dcterms:modified xsi:type="dcterms:W3CDTF">2015-02-19T20:36:44Z</dcterms:modified>
  <cp:category/>
  <cp:version/>
  <cp:contentType/>
  <cp:contentStatus/>
</cp:coreProperties>
</file>